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b445e10a77bb5eda/PROFISSIONAL/PUBLICAÇÕES/Publicações em andamento/BIOÉTICA AMBIENTAL/Ju 1/"/>
    </mc:Choice>
  </mc:AlternateContent>
  <bookViews>
    <workbookView xWindow="0" yWindow="0" windowWidth="24000" windowHeight="9795"/>
  </bookViews>
  <sheets>
    <sheet name="Figura 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3" l="1"/>
  <c r="K4" i="3"/>
  <c r="K5" i="3"/>
  <c r="L5" i="3" s="1"/>
  <c r="K6" i="3"/>
  <c r="K7" i="3"/>
  <c r="L7" i="3" s="1"/>
  <c r="K8" i="3"/>
  <c r="K9" i="3"/>
  <c r="L9" i="3" s="1"/>
  <c r="K10" i="3"/>
  <c r="K11" i="3"/>
  <c r="L11" i="3" s="1"/>
  <c r="K12" i="3"/>
  <c r="K13" i="3"/>
  <c r="L13" i="3" s="1"/>
  <c r="K14" i="3"/>
  <c r="K15" i="3"/>
  <c r="L15" i="3" s="1"/>
  <c r="K3" i="3"/>
  <c r="L4" i="3"/>
  <c r="L6" i="3"/>
  <c r="L8" i="3"/>
  <c r="L10" i="3"/>
  <c r="L12" i="3"/>
  <c r="L14" i="3"/>
  <c r="L3" i="3"/>
  <c r="C2" i="3" l="1"/>
  <c r="D2" i="3"/>
  <c r="E2" i="3"/>
  <c r="F2" i="3"/>
  <c r="G2" i="3"/>
  <c r="H2" i="3"/>
  <c r="I2" i="3"/>
  <c r="J2" i="3"/>
  <c r="B2" i="3"/>
  <c r="K2" i="3" l="1"/>
  <c r="L16" i="3" l="1"/>
  <c r="Q11" i="3"/>
  <c r="R6" i="3" s="1"/>
  <c r="Q17" i="3" s="1"/>
  <c r="S6" i="3" s="1"/>
  <c r="R9" i="3" l="1"/>
  <c r="Q20" i="3" s="1"/>
  <c r="S9" i="3" s="1"/>
  <c r="R8" i="3"/>
  <c r="Q19" i="3" s="1"/>
  <c r="S8" i="3" s="1"/>
  <c r="R10" i="3"/>
  <c r="Q21" i="3" s="1"/>
  <c r="S10" i="3" s="1"/>
  <c r="R3" i="3"/>
  <c r="Q14" i="3" s="1"/>
  <c r="S3" i="3" s="1"/>
  <c r="R2" i="3"/>
  <c r="R7" i="3"/>
  <c r="Q18" i="3" s="1"/>
  <c r="S7" i="3" s="1"/>
  <c r="R5" i="3"/>
  <c r="Q16" i="3" s="1"/>
  <c r="S5" i="3" s="1"/>
  <c r="R4" i="3"/>
  <c r="Q15" i="3" s="1"/>
  <c r="S4" i="3" s="1"/>
  <c r="R11" i="3" l="1"/>
  <c r="S13" i="3"/>
  <c r="Q13" i="3"/>
  <c r="R13" i="3" l="1"/>
  <c r="S2" i="3"/>
</calcChain>
</file>

<file path=xl/sharedStrings.xml><?xml version="1.0" encoding="utf-8"?>
<sst xmlns="http://schemas.openxmlformats.org/spreadsheetml/2006/main" count="42" uniqueCount="29">
  <si>
    <t>Invertebrates</t>
  </si>
  <si>
    <t>Porifera</t>
  </si>
  <si>
    <t>Cnidaria</t>
  </si>
  <si>
    <t>Platyhelminthes</t>
  </si>
  <si>
    <t>Nematoda</t>
  </si>
  <si>
    <t>Rotifera</t>
  </si>
  <si>
    <t>Mollusca</t>
  </si>
  <si>
    <t>Echinodermata</t>
  </si>
  <si>
    <t>Bryozoa</t>
  </si>
  <si>
    <t>Insecta</t>
  </si>
  <si>
    <t>Myriapoda</t>
  </si>
  <si>
    <t>Arachnida</t>
  </si>
  <si>
    <t>Crustacea</t>
  </si>
  <si>
    <t>Conservação</t>
  </si>
  <si>
    <t>Biologia</t>
  </si>
  <si>
    <t>Comportamento</t>
  </si>
  <si>
    <t>Controle</t>
  </si>
  <si>
    <t>Annelida</t>
  </si>
  <si>
    <t>Total</t>
  </si>
  <si>
    <t>%</t>
  </si>
  <si>
    <t>Obs</t>
  </si>
  <si>
    <t>Esp</t>
  </si>
  <si>
    <t>x2</t>
  </si>
  <si>
    <t>P</t>
  </si>
  <si>
    <t>Alimento</t>
  </si>
  <si>
    <t>Teste</t>
  </si>
  <si>
    <t>Toxicidade</t>
  </si>
  <si>
    <t>Levantamento</t>
  </si>
  <si>
    <t>Drogas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</si>
</sst>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2"/>
      <color theme="1"/>
      <name val="Arial"/>
      <family val="2"/>
    </font>
    <font>
      <i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3" fontId="0" fillId="0" borderId="0" xfId="0" applyNumberFormat="1"/>
    <xf numFmtId="0" fontId="1" fillId="0" borderId="0" xfId="0" applyFont="1"/>
    <xf numFmtId="0" fontId="1" fillId="2" borderId="0" xfId="0" applyFont="1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1" fillId="3" borderId="0" xfId="0" applyFont="1" applyFill="1"/>
    <xf numFmtId="0" fontId="0" fillId="3" borderId="0" xfId="0" applyFill="1" applyAlignment="1">
      <alignment horizontal="center"/>
    </xf>
    <xf numFmtId="0" fontId="0" fillId="3" borderId="0" xfId="0" applyFill="1"/>
    <xf numFmtId="3" fontId="0" fillId="2" borderId="0" xfId="0" applyNumberFormat="1" applyFill="1" applyAlignment="1">
      <alignment horizontal="center"/>
    </xf>
    <xf numFmtId="0" fontId="0" fillId="4" borderId="0" xfId="0" applyFill="1"/>
    <xf numFmtId="0" fontId="0" fillId="5" borderId="0" xfId="0" applyFill="1"/>
    <xf numFmtId="3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41051912127432"/>
          <c:y val="0.10072772311876853"/>
          <c:w val="0.86840482991783829"/>
          <c:h val="0.57975481592406097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'Figura 1'!$B$1</c:f>
              <c:strCache>
                <c:ptCount val="1"/>
                <c:pt idx="0">
                  <c:v>Biologia</c:v>
                </c:pt>
              </c:strCache>
            </c:strRef>
          </c:tx>
          <c:spPr>
            <a:solidFill>
              <a:schemeClr val="tx1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'Figura 1'!$A$2:$A$16</c:f>
              <c:strCache>
                <c:ptCount val="14"/>
                <c:pt idx="0">
                  <c:v>Total</c:v>
                </c:pt>
                <c:pt idx="1">
                  <c:v>Porifera</c:v>
                </c:pt>
                <c:pt idx="2">
                  <c:v>Cnidaria</c:v>
                </c:pt>
                <c:pt idx="3">
                  <c:v>Platyhelminthes</c:v>
                </c:pt>
                <c:pt idx="4">
                  <c:v>Nematoda</c:v>
                </c:pt>
                <c:pt idx="5">
                  <c:v>Rotifera</c:v>
                </c:pt>
                <c:pt idx="6">
                  <c:v>Annelida</c:v>
                </c:pt>
                <c:pt idx="7">
                  <c:v>Mollusca</c:v>
                </c:pt>
                <c:pt idx="8">
                  <c:v>Insecta</c:v>
                </c:pt>
                <c:pt idx="9">
                  <c:v>Myriapoda</c:v>
                </c:pt>
                <c:pt idx="10">
                  <c:v>Arachnida</c:v>
                </c:pt>
                <c:pt idx="11">
                  <c:v>Crustacea</c:v>
                </c:pt>
                <c:pt idx="12">
                  <c:v>Bryozoa</c:v>
                </c:pt>
                <c:pt idx="13">
                  <c:v>Echinodermata</c:v>
                </c:pt>
              </c:strCache>
            </c:strRef>
          </c:cat>
          <c:val>
            <c:numRef>
              <c:f>'Figura 1'!$B$2:$B$16</c:f>
              <c:numCache>
                <c:formatCode>#,##0</c:formatCode>
                <c:ptCount val="15"/>
                <c:pt idx="0">
                  <c:v>22674</c:v>
                </c:pt>
                <c:pt idx="1">
                  <c:v>1088</c:v>
                </c:pt>
                <c:pt idx="2" formatCode="General">
                  <c:v>1739</c:v>
                </c:pt>
                <c:pt idx="3" formatCode="General">
                  <c:v>576</c:v>
                </c:pt>
                <c:pt idx="4" formatCode="General">
                  <c:v>2677</c:v>
                </c:pt>
                <c:pt idx="5" formatCode="General">
                  <c:v>748</c:v>
                </c:pt>
                <c:pt idx="6" formatCode="General">
                  <c:v>1161</c:v>
                </c:pt>
                <c:pt idx="7" formatCode="General">
                  <c:v>3384</c:v>
                </c:pt>
                <c:pt idx="8" formatCode="General">
                  <c:v>1659</c:v>
                </c:pt>
                <c:pt idx="9" formatCode="General">
                  <c:v>129</c:v>
                </c:pt>
                <c:pt idx="10" formatCode="General">
                  <c:v>401</c:v>
                </c:pt>
                <c:pt idx="11" formatCode="General">
                  <c:v>7158</c:v>
                </c:pt>
                <c:pt idx="12" formatCode="General">
                  <c:v>351</c:v>
                </c:pt>
                <c:pt idx="13" formatCode="General">
                  <c:v>1603</c:v>
                </c:pt>
              </c:numCache>
            </c:numRef>
          </c:val>
        </c:ser>
        <c:ser>
          <c:idx val="1"/>
          <c:order val="1"/>
          <c:tx>
            <c:strRef>
              <c:f>'Figura 1'!$C$1</c:f>
              <c:strCache>
                <c:ptCount val="1"/>
                <c:pt idx="0">
                  <c:v>Controle</c:v>
                </c:pt>
              </c:strCache>
            </c:strRef>
          </c:tx>
          <c:spPr>
            <a:pattFill prst="dkUpDiag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'Figura 1'!$A$2:$A$16</c:f>
              <c:strCache>
                <c:ptCount val="14"/>
                <c:pt idx="0">
                  <c:v>Total</c:v>
                </c:pt>
                <c:pt idx="1">
                  <c:v>Porifera</c:v>
                </c:pt>
                <c:pt idx="2">
                  <c:v>Cnidaria</c:v>
                </c:pt>
                <c:pt idx="3">
                  <c:v>Platyhelminthes</c:v>
                </c:pt>
                <c:pt idx="4">
                  <c:v>Nematoda</c:v>
                </c:pt>
                <c:pt idx="5">
                  <c:v>Rotifera</c:v>
                </c:pt>
                <c:pt idx="6">
                  <c:v>Annelida</c:v>
                </c:pt>
                <c:pt idx="7">
                  <c:v>Mollusca</c:v>
                </c:pt>
                <c:pt idx="8">
                  <c:v>Insecta</c:v>
                </c:pt>
                <c:pt idx="9">
                  <c:v>Myriapoda</c:v>
                </c:pt>
                <c:pt idx="10">
                  <c:v>Arachnida</c:v>
                </c:pt>
                <c:pt idx="11">
                  <c:v>Crustacea</c:v>
                </c:pt>
                <c:pt idx="12">
                  <c:v>Bryozoa</c:v>
                </c:pt>
                <c:pt idx="13">
                  <c:v>Echinodermata</c:v>
                </c:pt>
              </c:strCache>
            </c:strRef>
          </c:cat>
          <c:val>
            <c:numRef>
              <c:f>'Figura 1'!$C$2:$C$16</c:f>
              <c:numCache>
                <c:formatCode>General</c:formatCode>
                <c:ptCount val="15"/>
                <c:pt idx="0" formatCode="#,##0">
                  <c:v>10620</c:v>
                </c:pt>
                <c:pt idx="1">
                  <c:v>272</c:v>
                </c:pt>
                <c:pt idx="2">
                  <c:v>433</c:v>
                </c:pt>
                <c:pt idx="3">
                  <c:v>139</c:v>
                </c:pt>
                <c:pt idx="4">
                  <c:v>3283</c:v>
                </c:pt>
                <c:pt idx="5">
                  <c:v>388</c:v>
                </c:pt>
                <c:pt idx="6">
                  <c:v>279</c:v>
                </c:pt>
                <c:pt idx="7">
                  <c:v>1632</c:v>
                </c:pt>
                <c:pt idx="8">
                  <c:v>1305</c:v>
                </c:pt>
                <c:pt idx="9">
                  <c:v>31</c:v>
                </c:pt>
                <c:pt idx="10">
                  <c:v>168</c:v>
                </c:pt>
                <c:pt idx="11">
                  <c:v>2308</c:v>
                </c:pt>
                <c:pt idx="12">
                  <c:v>95</c:v>
                </c:pt>
                <c:pt idx="13">
                  <c:v>287</c:v>
                </c:pt>
              </c:numCache>
            </c:numRef>
          </c:val>
        </c:ser>
        <c:ser>
          <c:idx val="2"/>
          <c:order val="2"/>
          <c:tx>
            <c:strRef>
              <c:f>'Figura 1'!$D$1</c:f>
              <c:strCache>
                <c:ptCount val="1"/>
                <c:pt idx="0">
                  <c:v>Alimento</c:v>
                </c:pt>
              </c:strCache>
            </c:strRef>
          </c:tx>
          <c:spPr>
            <a:pattFill prst="pct75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'Figura 1'!$A$2:$A$16</c:f>
              <c:strCache>
                <c:ptCount val="14"/>
                <c:pt idx="0">
                  <c:v>Total</c:v>
                </c:pt>
                <c:pt idx="1">
                  <c:v>Porifera</c:v>
                </c:pt>
                <c:pt idx="2">
                  <c:v>Cnidaria</c:v>
                </c:pt>
                <c:pt idx="3">
                  <c:v>Platyhelminthes</c:v>
                </c:pt>
                <c:pt idx="4">
                  <c:v>Nematoda</c:v>
                </c:pt>
                <c:pt idx="5">
                  <c:v>Rotifera</c:v>
                </c:pt>
                <c:pt idx="6">
                  <c:v>Annelida</c:v>
                </c:pt>
                <c:pt idx="7">
                  <c:v>Mollusca</c:v>
                </c:pt>
                <c:pt idx="8">
                  <c:v>Insecta</c:v>
                </c:pt>
                <c:pt idx="9">
                  <c:v>Myriapoda</c:v>
                </c:pt>
                <c:pt idx="10">
                  <c:v>Arachnida</c:v>
                </c:pt>
                <c:pt idx="11">
                  <c:v>Crustacea</c:v>
                </c:pt>
                <c:pt idx="12">
                  <c:v>Bryozoa</c:v>
                </c:pt>
                <c:pt idx="13">
                  <c:v>Echinodermata</c:v>
                </c:pt>
              </c:strCache>
            </c:strRef>
          </c:cat>
          <c:val>
            <c:numRef>
              <c:f>'Figura 1'!$D$2:$D$16</c:f>
              <c:numCache>
                <c:formatCode>General</c:formatCode>
                <c:ptCount val="15"/>
                <c:pt idx="0" formatCode="#,##0">
                  <c:v>10132</c:v>
                </c:pt>
                <c:pt idx="1">
                  <c:v>199</c:v>
                </c:pt>
                <c:pt idx="2">
                  <c:v>277</c:v>
                </c:pt>
                <c:pt idx="3">
                  <c:v>119</c:v>
                </c:pt>
                <c:pt idx="4">
                  <c:v>1241</c:v>
                </c:pt>
                <c:pt idx="5">
                  <c:v>1137</c:v>
                </c:pt>
                <c:pt idx="6">
                  <c:v>300</c:v>
                </c:pt>
                <c:pt idx="7">
                  <c:v>2014</c:v>
                </c:pt>
                <c:pt idx="8">
                  <c:v>634</c:v>
                </c:pt>
                <c:pt idx="9">
                  <c:v>22</c:v>
                </c:pt>
                <c:pt idx="10">
                  <c:v>170</c:v>
                </c:pt>
                <c:pt idx="11">
                  <c:v>3292</c:v>
                </c:pt>
                <c:pt idx="12">
                  <c:v>136</c:v>
                </c:pt>
                <c:pt idx="13">
                  <c:v>591</c:v>
                </c:pt>
              </c:numCache>
            </c:numRef>
          </c:val>
        </c:ser>
        <c:ser>
          <c:idx val="3"/>
          <c:order val="3"/>
          <c:tx>
            <c:strRef>
              <c:f>'Figura 1'!$E$1</c:f>
              <c:strCache>
                <c:ptCount val="1"/>
                <c:pt idx="0">
                  <c:v>Teste</c:v>
                </c:pt>
              </c:strCache>
            </c:strRef>
          </c:tx>
          <c:spPr>
            <a:pattFill prst="dkHorz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'Figura 1'!$A$2:$A$16</c:f>
              <c:strCache>
                <c:ptCount val="14"/>
                <c:pt idx="0">
                  <c:v>Total</c:v>
                </c:pt>
                <c:pt idx="1">
                  <c:v>Porifera</c:v>
                </c:pt>
                <c:pt idx="2">
                  <c:v>Cnidaria</c:v>
                </c:pt>
                <c:pt idx="3">
                  <c:v>Platyhelminthes</c:v>
                </c:pt>
                <c:pt idx="4">
                  <c:v>Nematoda</c:v>
                </c:pt>
                <c:pt idx="5">
                  <c:v>Rotifera</c:v>
                </c:pt>
                <c:pt idx="6">
                  <c:v>Annelida</c:v>
                </c:pt>
                <c:pt idx="7">
                  <c:v>Mollusca</c:v>
                </c:pt>
                <c:pt idx="8">
                  <c:v>Insecta</c:v>
                </c:pt>
                <c:pt idx="9">
                  <c:v>Myriapoda</c:v>
                </c:pt>
                <c:pt idx="10">
                  <c:v>Arachnida</c:v>
                </c:pt>
                <c:pt idx="11">
                  <c:v>Crustacea</c:v>
                </c:pt>
                <c:pt idx="12">
                  <c:v>Bryozoa</c:v>
                </c:pt>
                <c:pt idx="13">
                  <c:v>Echinodermata</c:v>
                </c:pt>
              </c:strCache>
            </c:strRef>
          </c:cat>
          <c:val>
            <c:numRef>
              <c:f>'Figura 1'!$E$2:$E$16</c:f>
              <c:numCache>
                <c:formatCode>General</c:formatCode>
                <c:ptCount val="15"/>
                <c:pt idx="0" formatCode="#,##0">
                  <c:v>5101</c:v>
                </c:pt>
                <c:pt idx="1">
                  <c:v>175</c:v>
                </c:pt>
                <c:pt idx="2">
                  <c:v>237</c:v>
                </c:pt>
                <c:pt idx="3">
                  <c:v>97</c:v>
                </c:pt>
                <c:pt idx="4">
                  <c:v>849</c:v>
                </c:pt>
                <c:pt idx="5">
                  <c:v>271</c:v>
                </c:pt>
                <c:pt idx="6">
                  <c:v>210</c:v>
                </c:pt>
                <c:pt idx="7">
                  <c:v>840</c:v>
                </c:pt>
                <c:pt idx="8">
                  <c:v>438</c:v>
                </c:pt>
                <c:pt idx="9">
                  <c:v>19</c:v>
                </c:pt>
                <c:pt idx="10">
                  <c:v>87</c:v>
                </c:pt>
                <c:pt idx="11">
                  <c:v>1392</c:v>
                </c:pt>
                <c:pt idx="12">
                  <c:v>103</c:v>
                </c:pt>
                <c:pt idx="13">
                  <c:v>383</c:v>
                </c:pt>
              </c:numCache>
            </c:numRef>
          </c:val>
        </c:ser>
        <c:ser>
          <c:idx val="4"/>
          <c:order val="4"/>
          <c:tx>
            <c:strRef>
              <c:f>'Figura 1'!$F$1</c:f>
              <c:strCache>
                <c:ptCount val="1"/>
                <c:pt idx="0">
                  <c:v>Comportamento</c:v>
                </c:pt>
              </c:strCache>
            </c:strRef>
          </c:tx>
          <c:spPr>
            <a:pattFill prst="ltDnDiag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'Figura 1'!$A$2:$A$16</c:f>
              <c:strCache>
                <c:ptCount val="14"/>
                <c:pt idx="0">
                  <c:v>Total</c:v>
                </c:pt>
                <c:pt idx="1">
                  <c:v>Porifera</c:v>
                </c:pt>
                <c:pt idx="2">
                  <c:v>Cnidaria</c:v>
                </c:pt>
                <c:pt idx="3">
                  <c:v>Platyhelminthes</c:v>
                </c:pt>
                <c:pt idx="4">
                  <c:v>Nematoda</c:v>
                </c:pt>
                <c:pt idx="5">
                  <c:v>Rotifera</c:v>
                </c:pt>
                <c:pt idx="6">
                  <c:v>Annelida</c:v>
                </c:pt>
                <c:pt idx="7">
                  <c:v>Mollusca</c:v>
                </c:pt>
                <c:pt idx="8">
                  <c:v>Insecta</c:v>
                </c:pt>
                <c:pt idx="9">
                  <c:v>Myriapoda</c:v>
                </c:pt>
                <c:pt idx="10">
                  <c:v>Arachnida</c:v>
                </c:pt>
                <c:pt idx="11">
                  <c:v>Crustacea</c:v>
                </c:pt>
                <c:pt idx="12">
                  <c:v>Bryozoa</c:v>
                </c:pt>
                <c:pt idx="13">
                  <c:v>Echinodermata</c:v>
                </c:pt>
              </c:strCache>
            </c:strRef>
          </c:cat>
          <c:val>
            <c:numRef>
              <c:f>'Figura 1'!$F$2:$F$16</c:f>
              <c:numCache>
                <c:formatCode>General</c:formatCode>
                <c:ptCount val="15"/>
                <c:pt idx="0" formatCode="#,##0">
                  <c:v>8968</c:v>
                </c:pt>
                <c:pt idx="1">
                  <c:v>276</c:v>
                </c:pt>
                <c:pt idx="2">
                  <c:v>428</c:v>
                </c:pt>
                <c:pt idx="3">
                  <c:v>130</c:v>
                </c:pt>
                <c:pt idx="4">
                  <c:v>905</c:v>
                </c:pt>
                <c:pt idx="5">
                  <c:v>525</c:v>
                </c:pt>
                <c:pt idx="6">
                  <c:v>293</c:v>
                </c:pt>
                <c:pt idx="7">
                  <c:v>1716</c:v>
                </c:pt>
                <c:pt idx="8">
                  <c:v>1027</c:v>
                </c:pt>
                <c:pt idx="9">
                  <c:v>30</c:v>
                </c:pt>
                <c:pt idx="10">
                  <c:v>305</c:v>
                </c:pt>
                <c:pt idx="11">
                  <c:v>2771</c:v>
                </c:pt>
                <c:pt idx="12">
                  <c:v>105</c:v>
                </c:pt>
                <c:pt idx="13">
                  <c:v>457</c:v>
                </c:pt>
              </c:numCache>
            </c:numRef>
          </c:val>
        </c:ser>
        <c:ser>
          <c:idx val="5"/>
          <c:order val="5"/>
          <c:tx>
            <c:strRef>
              <c:f>'Figura 1'!$G$1</c:f>
              <c:strCache>
                <c:ptCount val="1"/>
                <c:pt idx="0">
                  <c:v>Conservação</c:v>
                </c:pt>
              </c:strCache>
            </c:strRef>
          </c:tx>
          <c:spPr>
            <a:pattFill prst="diagBrick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'Figura 1'!$A$2:$A$16</c:f>
              <c:strCache>
                <c:ptCount val="14"/>
                <c:pt idx="0">
                  <c:v>Total</c:v>
                </c:pt>
                <c:pt idx="1">
                  <c:v>Porifera</c:v>
                </c:pt>
                <c:pt idx="2">
                  <c:v>Cnidaria</c:v>
                </c:pt>
                <c:pt idx="3">
                  <c:v>Platyhelminthes</c:v>
                </c:pt>
                <c:pt idx="4">
                  <c:v>Nematoda</c:v>
                </c:pt>
                <c:pt idx="5">
                  <c:v>Rotifera</c:v>
                </c:pt>
                <c:pt idx="6">
                  <c:v>Annelida</c:v>
                </c:pt>
                <c:pt idx="7">
                  <c:v>Mollusca</c:v>
                </c:pt>
                <c:pt idx="8">
                  <c:v>Insecta</c:v>
                </c:pt>
                <c:pt idx="9">
                  <c:v>Myriapoda</c:v>
                </c:pt>
                <c:pt idx="10">
                  <c:v>Arachnida</c:v>
                </c:pt>
                <c:pt idx="11">
                  <c:v>Crustacea</c:v>
                </c:pt>
                <c:pt idx="12">
                  <c:v>Bryozoa</c:v>
                </c:pt>
                <c:pt idx="13">
                  <c:v>Echinodermata</c:v>
                </c:pt>
              </c:strCache>
            </c:strRef>
          </c:cat>
          <c:val>
            <c:numRef>
              <c:f>'Figura 1'!$G$2:$G$16</c:f>
              <c:numCache>
                <c:formatCode>General</c:formatCode>
                <c:ptCount val="15"/>
                <c:pt idx="0" formatCode="#,##0">
                  <c:v>3900</c:v>
                </c:pt>
                <c:pt idx="1">
                  <c:v>209</c:v>
                </c:pt>
                <c:pt idx="2">
                  <c:v>262</c:v>
                </c:pt>
                <c:pt idx="3">
                  <c:v>89</c:v>
                </c:pt>
                <c:pt idx="4">
                  <c:v>535</c:v>
                </c:pt>
                <c:pt idx="5">
                  <c:v>102</c:v>
                </c:pt>
                <c:pt idx="6">
                  <c:v>147</c:v>
                </c:pt>
                <c:pt idx="7">
                  <c:v>884</c:v>
                </c:pt>
                <c:pt idx="8">
                  <c:v>536</c:v>
                </c:pt>
                <c:pt idx="9">
                  <c:v>16</c:v>
                </c:pt>
                <c:pt idx="10">
                  <c:v>140</c:v>
                </c:pt>
                <c:pt idx="11">
                  <c:v>809</c:v>
                </c:pt>
                <c:pt idx="12">
                  <c:v>39</c:v>
                </c:pt>
                <c:pt idx="13">
                  <c:v>132</c:v>
                </c:pt>
              </c:numCache>
            </c:numRef>
          </c:val>
        </c:ser>
        <c:ser>
          <c:idx val="6"/>
          <c:order val="6"/>
          <c:tx>
            <c:strRef>
              <c:f>'Figura 1'!$H$1</c:f>
              <c:strCache>
                <c:ptCount val="1"/>
                <c:pt idx="0">
                  <c:v>Toxicidade</c:v>
                </c:pt>
              </c:strCache>
            </c:strRef>
          </c:tx>
          <c:spPr>
            <a:pattFill prst="lgCheck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'Figura 1'!$A$2:$A$16</c:f>
              <c:strCache>
                <c:ptCount val="14"/>
                <c:pt idx="0">
                  <c:v>Total</c:v>
                </c:pt>
                <c:pt idx="1">
                  <c:v>Porifera</c:v>
                </c:pt>
                <c:pt idx="2">
                  <c:v>Cnidaria</c:v>
                </c:pt>
                <c:pt idx="3">
                  <c:v>Platyhelminthes</c:v>
                </c:pt>
                <c:pt idx="4">
                  <c:v>Nematoda</c:v>
                </c:pt>
                <c:pt idx="5">
                  <c:v>Rotifera</c:v>
                </c:pt>
                <c:pt idx="6">
                  <c:v>Annelida</c:v>
                </c:pt>
                <c:pt idx="7">
                  <c:v>Mollusca</c:v>
                </c:pt>
                <c:pt idx="8">
                  <c:v>Insecta</c:v>
                </c:pt>
                <c:pt idx="9">
                  <c:v>Myriapoda</c:v>
                </c:pt>
                <c:pt idx="10">
                  <c:v>Arachnida</c:v>
                </c:pt>
                <c:pt idx="11">
                  <c:v>Crustacea</c:v>
                </c:pt>
                <c:pt idx="12">
                  <c:v>Bryozoa</c:v>
                </c:pt>
                <c:pt idx="13">
                  <c:v>Echinodermata</c:v>
                </c:pt>
              </c:strCache>
            </c:strRef>
          </c:cat>
          <c:val>
            <c:numRef>
              <c:f>'Figura 1'!$H$2:$H$16</c:f>
              <c:numCache>
                <c:formatCode>General</c:formatCode>
                <c:ptCount val="15"/>
                <c:pt idx="0" formatCode="#,##0">
                  <c:v>4083</c:v>
                </c:pt>
                <c:pt idx="1">
                  <c:v>134</c:v>
                </c:pt>
                <c:pt idx="2">
                  <c:v>145</c:v>
                </c:pt>
                <c:pt idx="3">
                  <c:v>26</c:v>
                </c:pt>
                <c:pt idx="4">
                  <c:v>418</c:v>
                </c:pt>
                <c:pt idx="5">
                  <c:v>276</c:v>
                </c:pt>
                <c:pt idx="6">
                  <c:v>167</c:v>
                </c:pt>
                <c:pt idx="7">
                  <c:v>816</c:v>
                </c:pt>
                <c:pt idx="8">
                  <c:v>293</c:v>
                </c:pt>
                <c:pt idx="9">
                  <c:v>2</c:v>
                </c:pt>
                <c:pt idx="10">
                  <c:v>28</c:v>
                </c:pt>
                <c:pt idx="11">
                  <c:v>1634</c:v>
                </c:pt>
                <c:pt idx="12">
                  <c:v>19</c:v>
                </c:pt>
                <c:pt idx="13">
                  <c:v>125</c:v>
                </c:pt>
              </c:numCache>
            </c:numRef>
          </c:val>
        </c:ser>
        <c:ser>
          <c:idx val="7"/>
          <c:order val="7"/>
          <c:tx>
            <c:strRef>
              <c:f>'Figura 1'!$I$1</c:f>
              <c:strCache>
                <c:ptCount val="1"/>
                <c:pt idx="0">
                  <c:v>Levantamento</c:v>
                </c:pt>
              </c:strCache>
            </c:strRef>
          </c:tx>
          <c:spPr>
            <a:pattFill prst="pct20">
              <a:fgClr>
                <a:schemeClr val="tx1"/>
              </a:fgClr>
              <a:bgClr>
                <a:schemeClr val="bg1"/>
              </a:bgClr>
            </a:patt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'Figura 1'!$A$2:$A$16</c:f>
              <c:strCache>
                <c:ptCount val="14"/>
                <c:pt idx="0">
                  <c:v>Total</c:v>
                </c:pt>
                <c:pt idx="1">
                  <c:v>Porifera</c:v>
                </c:pt>
                <c:pt idx="2">
                  <c:v>Cnidaria</c:v>
                </c:pt>
                <c:pt idx="3">
                  <c:v>Platyhelminthes</c:v>
                </c:pt>
                <c:pt idx="4">
                  <c:v>Nematoda</c:v>
                </c:pt>
                <c:pt idx="5">
                  <c:v>Rotifera</c:v>
                </c:pt>
                <c:pt idx="6">
                  <c:v>Annelida</c:v>
                </c:pt>
                <c:pt idx="7">
                  <c:v>Mollusca</c:v>
                </c:pt>
                <c:pt idx="8">
                  <c:v>Insecta</c:v>
                </c:pt>
                <c:pt idx="9">
                  <c:v>Myriapoda</c:v>
                </c:pt>
                <c:pt idx="10">
                  <c:v>Arachnida</c:v>
                </c:pt>
                <c:pt idx="11">
                  <c:v>Crustacea</c:v>
                </c:pt>
                <c:pt idx="12">
                  <c:v>Bryozoa</c:v>
                </c:pt>
                <c:pt idx="13">
                  <c:v>Echinodermata</c:v>
                </c:pt>
              </c:strCache>
            </c:strRef>
          </c:cat>
          <c:val>
            <c:numRef>
              <c:f>'Figura 1'!$I$2:$I$16</c:f>
              <c:numCache>
                <c:formatCode>General</c:formatCode>
                <c:ptCount val="15"/>
                <c:pt idx="0" formatCode="#,##0">
                  <c:v>3970</c:v>
                </c:pt>
                <c:pt idx="1">
                  <c:v>143</c:v>
                </c:pt>
                <c:pt idx="2">
                  <c:v>299</c:v>
                </c:pt>
                <c:pt idx="3">
                  <c:v>77</c:v>
                </c:pt>
                <c:pt idx="4">
                  <c:v>638</c:v>
                </c:pt>
                <c:pt idx="5">
                  <c:v>108</c:v>
                </c:pt>
                <c:pt idx="6">
                  <c:v>144</c:v>
                </c:pt>
                <c:pt idx="7">
                  <c:v>946</c:v>
                </c:pt>
                <c:pt idx="8">
                  <c:v>372</c:v>
                </c:pt>
                <c:pt idx="9">
                  <c:v>14</c:v>
                </c:pt>
                <c:pt idx="10">
                  <c:v>118</c:v>
                </c:pt>
                <c:pt idx="11">
                  <c:v>821</c:v>
                </c:pt>
                <c:pt idx="12">
                  <c:v>114</c:v>
                </c:pt>
                <c:pt idx="13">
                  <c:v>176</c:v>
                </c:pt>
              </c:numCache>
            </c:numRef>
          </c:val>
        </c:ser>
        <c:ser>
          <c:idx val="8"/>
          <c:order val="8"/>
          <c:tx>
            <c:strRef>
              <c:f>'Figura 1'!$J$1</c:f>
              <c:strCache>
                <c:ptCount val="1"/>
                <c:pt idx="0">
                  <c:v>Drogas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'Figura 1'!$A$2:$A$16</c:f>
              <c:strCache>
                <c:ptCount val="14"/>
                <c:pt idx="0">
                  <c:v>Total</c:v>
                </c:pt>
                <c:pt idx="1">
                  <c:v>Porifera</c:v>
                </c:pt>
                <c:pt idx="2">
                  <c:v>Cnidaria</c:v>
                </c:pt>
                <c:pt idx="3">
                  <c:v>Platyhelminthes</c:v>
                </c:pt>
                <c:pt idx="4">
                  <c:v>Nematoda</c:v>
                </c:pt>
                <c:pt idx="5">
                  <c:v>Rotifera</c:v>
                </c:pt>
                <c:pt idx="6">
                  <c:v>Annelida</c:v>
                </c:pt>
                <c:pt idx="7">
                  <c:v>Mollusca</c:v>
                </c:pt>
                <c:pt idx="8">
                  <c:v>Insecta</c:v>
                </c:pt>
                <c:pt idx="9">
                  <c:v>Myriapoda</c:v>
                </c:pt>
                <c:pt idx="10">
                  <c:v>Arachnida</c:v>
                </c:pt>
                <c:pt idx="11">
                  <c:v>Crustacea</c:v>
                </c:pt>
                <c:pt idx="12">
                  <c:v>Bryozoa</c:v>
                </c:pt>
                <c:pt idx="13">
                  <c:v>Echinodermata</c:v>
                </c:pt>
              </c:strCache>
            </c:strRef>
          </c:cat>
          <c:val>
            <c:numRef>
              <c:f>'Figura 1'!$J$2:$J$16</c:f>
              <c:numCache>
                <c:formatCode>General</c:formatCode>
                <c:ptCount val="15"/>
                <c:pt idx="0" formatCode="#,##0">
                  <c:v>1322</c:v>
                </c:pt>
                <c:pt idx="1">
                  <c:v>418</c:v>
                </c:pt>
                <c:pt idx="2">
                  <c:v>81</c:v>
                </c:pt>
                <c:pt idx="3">
                  <c:v>30</c:v>
                </c:pt>
                <c:pt idx="4">
                  <c:v>345</c:v>
                </c:pt>
                <c:pt idx="5">
                  <c:v>47</c:v>
                </c:pt>
                <c:pt idx="6">
                  <c:v>25</c:v>
                </c:pt>
                <c:pt idx="7">
                  <c:v>178</c:v>
                </c:pt>
                <c:pt idx="8">
                  <c:v>20</c:v>
                </c:pt>
                <c:pt idx="9">
                  <c:v>1</c:v>
                </c:pt>
                <c:pt idx="10">
                  <c:v>4</c:v>
                </c:pt>
                <c:pt idx="11">
                  <c:v>122</c:v>
                </c:pt>
                <c:pt idx="12">
                  <c:v>20</c:v>
                </c:pt>
                <c:pt idx="13">
                  <c:v>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22967088"/>
        <c:axId val="822973616"/>
      </c:barChart>
      <c:catAx>
        <c:axId val="822967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822973616"/>
        <c:crosses val="autoZero"/>
        <c:auto val="1"/>
        <c:lblAlgn val="ctr"/>
        <c:lblOffset val="100"/>
        <c:noMultiLvlLbl val="0"/>
      </c:catAx>
      <c:valAx>
        <c:axId val="822973616"/>
        <c:scaling>
          <c:orientation val="minMax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822967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3.385520985495058E-2"/>
          <c:y val="0.87854981883016248"/>
          <c:w val="0.95845033063654161"/>
          <c:h val="0.12011401658949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33336</xdr:colOff>
      <xdr:row>20</xdr:row>
      <xdr:rowOff>138111</xdr:rowOff>
    </xdr:from>
    <xdr:to>
      <xdr:col>12</xdr:col>
      <xdr:colOff>123824</xdr:colOff>
      <xdr:row>50</xdr:row>
      <xdr:rowOff>161925</xdr:rowOff>
    </xdr:to>
    <xdr:graphicFrame macro="">
      <xdr:nvGraphicFramePr>
        <xdr:cNvPr id="5" name="Grá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132535</xdr:colOff>
      <xdr:row>27</xdr:row>
      <xdr:rowOff>10340</xdr:rowOff>
    </xdr:from>
    <xdr:ext cx="264560" cy="1310680"/>
    <xdr:sp macro="" textlink="">
      <xdr:nvSpPr>
        <xdr:cNvPr id="6" name="CaixaDeTexto 5"/>
        <xdr:cNvSpPr txBox="1"/>
      </xdr:nvSpPr>
      <xdr:spPr>
        <a:xfrm rot="16200000">
          <a:off x="866775" y="5905500"/>
          <a:ext cx="131068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Frequência Relativa</a:t>
          </a:r>
        </a:p>
      </xdr:txBody>
    </xdr:sp>
    <xdr:clientData/>
  </xdr:oneCellAnchor>
  <xdr:oneCellAnchor>
    <xdr:from>
      <xdr:col>2</xdr:col>
      <xdr:colOff>504825</xdr:colOff>
      <xdr:row>37</xdr:row>
      <xdr:rowOff>19050</xdr:rowOff>
    </xdr:from>
    <xdr:ext cx="254942" cy="264560"/>
    <xdr:sp macro="" textlink="">
      <xdr:nvSpPr>
        <xdr:cNvPr id="7" name="CaixaDeTexto 6"/>
        <xdr:cNvSpPr txBox="1"/>
      </xdr:nvSpPr>
      <xdr:spPr>
        <a:xfrm>
          <a:off x="2371725" y="7296150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2</xdr:col>
      <xdr:colOff>495300</xdr:colOff>
      <xdr:row>34</xdr:row>
      <xdr:rowOff>47625</xdr:rowOff>
    </xdr:from>
    <xdr:ext cx="254942" cy="264560"/>
    <xdr:sp macro="" textlink="">
      <xdr:nvSpPr>
        <xdr:cNvPr id="8" name="CaixaDeTexto 7"/>
        <xdr:cNvSpPr txBox="1"/>
      </xdr:nvSpPr>
      <xdr:spPr>
        <a:xfrm>
          <a:off x="2362200" y="6753225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2</xdr:col>
      <xdr:colOff>495300</xdr:colOff>
      <xdr:row>31</xdr:row>
      <xdr:rowOff>66675</xdr:rowOff>
    </xdr:from>
    <xdr:ext cx="254942" cy="264560"/>
    <xdr:sp macro="" textlink="">
      <xdr:nvSpPr>
        <xdr:cNvPr id="9" name="CaixaDeTexto 8"/>
        <xdr:cNvSpPr txBox="1"/>
      </xdr:nvSpPr>
      <xdr:spPr>
        <a:xfrm>
          <a:off x="2362200" y="6200775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0</xdr:col>
      <xdr:colOff>509587</xdr:colOff>
      <xdr:row>27</xdr:row>
      <xdr:rowOff>135731</xdr:rowOff>
    </xdr:from>
    <xdr:ext cx="254942" cy="264560"/>
    <xdr:sp macro="" textlink="">
      <xdr:nvSpPr>
        <xdr:cNvPr id="10" name="CaixaDeTexto 9"/>
        <xdr:cNvSpPr txBox="1"/>
      </xdr:nvSpPr>
      <xdr:spPr>
        <a:xfrm>
          <a:off x="509587" y="6267450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2</xdr:col>
      <xdr:colOff>466725</xdr:colOff>
      <xdr:row>26</xdr:row>
      <xdr:rowOff>180975</xdr:rowOff>
    </xdr:from>
    <xdr:ext cx="254942" cy="264560"/>
    <xdr:sp macro="" textlink="">
      <xdr:nvSpPr>
        <xdr:cNvPr id="11" name="CaixaDeTexto 10"/>
        <xdr:cNvSpPr txBox="1"/>
      </xdr:nvSpPr>
      <xdr:spPr>
        <a:xfrm>
          <a:off x="2333625" y="5362575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3</xdr:col>
      <xdr:colOff>295275</xdr:colOff>
      <xdr:row>34</xdr:row>
      <xdr:rowOff>38100</xdr:rowOff>
    </xdr:from>
    <xdr:ext cx="254942" cy="264560"/>
    <xdr:sp macro="" textlink="">
      <xdr:nvSpPr>
        <xdr:cNvPr id="13" name="CaixaDeTexto 12"/>
        <xdr:cNvSpPr txBox="1"/>
      </xdr:nvSpPr>
      <xdr:spPr>
        <a:xfrm>
          <a:off x="2771775" y="6743700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0</xdr:col>
      <xdr:colOff>616744</xdr:colOff>
      <xdr:row>23</xdr:row>
      <xdr:rowOff>173831</xdr:rowOff>
    </xdr:from>
    <xdr:ext cx="254942" cy="264560"/>
    <xdr:sp macro="" textlink="">
      <xdr:nvSpPr>
        <xdr:cNvPr id="14" name="CaixaDeTexto 13"/>
        <xdr:cNvSpPr txBox="1"/>
      </xdr:nvSpPr>
      <xdr:spPr>
        <a:xfrm>
          <a:off x="616744" y="5543550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4</xdr:col>
      <xdr:colOff>114300</xdr:colOff>
      <xdr:row>33</xdr:row>
      <xdr:rowOff>76200</xdr:rowOff>
    </xdr:from>
    <xdr:ext cx="254942" cy="264560"/>
    <xdr:sp macro="" textlink="">
      <xdr:nvSpPr>
        <xdr:cNvPr id="15" name="CaixaDeTexto 14"/>
        <xdr:cNvSpPr txBox="1"/>
      </xdr:nvSpPr>
      <xdr:spPr>
        <a:xfrm>
          <a:off x="3198019" y="7350919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4</xdr:col>
      <xdr:colOff>550069</xdr:colOff>
      <xdr:row>33</xdr:row>
      <xdr:rowOff>128587</xdr:rowOff>
    </xdr:from>
    <xdr:ext cx="254942" cy="264560"/>
    <xdr:sp macro="" textlink="">
      <xdr:nvSpPr>
        <xdr:cNvPr id="16" name="CaixaDeTexto 15"/>
        <xdr:cNvSpPr txBox="1"/>
      </xdr:nvSpPr>
      <xdr:spPr>
        <a:xfrm>
          <a:off x="3633788" y="7403306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5</xdr:col>
      <xdr:colOff>333375</xdr:colOff>
      <xdr:row>37</xdr:row>
      <xdr:rowOff>0</xdr:rowOff>
    </xdr:from>
    <xdr:ext cx="254942" cy="264560"/>
    <xdr:sp macro="" textlink="">
      <xdr:nvSpPr>
        <xdr:cNvPr id="17" name="CaixaDeTexto 16"/>
        <xdr:cNvSpPr txBox="1"/>
      </xdr:nvSpPr>
      <xdr:spPr>
        <a:xfrm>
          <a:off x="4029075" y="7277100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5</xdr:col>
      <xdr:colOff>333375</xdr:colOff>
      <xdr:row>31</xdr:row>
      <xdr:rowOff>123825</xdr:rowOff>
    </xdr:from>
    <xdr:ext cx="254942" cy="264560"/>
    <xdr:sp macro="" textlink="">
      <xdr:nvSpPr>
        <xdr:cNvPr id="18" name="CaixaDeTexto 17"/>
        <xdr:cNvSpPr txBox="1"/>
      </xdr:nvSpPr>
      <xdr:spPr>
        <a:xfrm>
          <a:off x="4029075" y="6257925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5</xdr:col>
      <xdr:colOff>742950</xdr:colOff>
      <xdr:row>37</xdr:row>
      <xdr:rowOff>9525</xdr:rowOff>
    </xdr:from>
    <xdr:ext cx="254942" cy="264560"/>
    <xdr:sp macro="" textlink="">
      <xdr:nvSpPr>
        <xdr:cNvPr id="19" name="CaixaDeTexto 18"/>
        <xdr:cNvSpPr txBox="1"/>
      </xdr:nvSpPr>
      <xdr:spPr>
        <a:xfrm>
          <a:off x="4438650" y="7286625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5</xdr:col>
      <xdr:colOff>733425</xdr:colOff>
      <xdr:row>29</xdr:row>
      <xdr:rowOff>152400</xdr:rowOff>
    </xdr:from>
    <xdr:ext cx="254942" cy="264560"/>
    <xdr:sp macro="" textlink="">
      <xdr:nvSpPr>
        <xdr:cNvPr id="20" name="CaixaDeTexto 19"/>
        <xdr:cNvSpPr txBox="1"/>
      </xdr:nvSpPr>
      <xdr:spPr>
        <a:xfrm>
          <a:off x="4429125" y="5905500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6</xdr:col>
      <xdr:colOff>342900</xdr:colOff>
      <xdr:row>33</xdr:row>
      <xdr:rowOff>171450</xdr:rowOff>
    </xdr:from>
    <xdr:ext cx="254942" cy="264560"/>
    <xdr:sp macro="" textlink="">
      <xdr:nvSpPr>
        <xdr:cNvPr id="21" name="CaixaDeTexto 20"/>
        <xdr:cNvSpPr txBox="1"/>
      </xdr:nvSpPr>
      <xdr:spPr>
        <a:xfrm>
          <a:off x="4867275" y="7446169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7</xdr:col>
      <xdr:colOff>200025</xdr:colOff>
      <xdr:row>37</xdr:row>
      <xdr:rowOff>171450</xdr:rowOff>
    </xdr:from>
    <xdr:ext cx="254942" cy="264560"/>
    <xdr:sp macro="" textlink="">
      <xdr:nvSpPr>
        <xdr:cNvPr id="22" name="CaixaDeTexto 21"/>
        <xdr:cNvSpPr txBox="1"/>
      </xdr:nvSpPr>
      <xdr:spPr>
        <a:xfrm>
          <a:off x="5334000" y="7448550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7</xdr:col>
      <xdr:colOff>171450</xdr:colOff>
      <xdr:row>35</xdr:row>
      <xdr:rowOff>0</xdr:rowOff>
    </xdr:from>
    <xdr:ext cx="254942" cy="264560"/>
    <xdr:sp macro="" textlink="">
      <xdr:nvSpPr>
        <xdr:cNvPr id="23" name="CaixaDeTexto 22"/>
        <xdr:cNvSpPr txBox="1"/>
      </xdr:nvSpPr>
      <xdr:spPr>
        <a:xfrm>
          <a:off x="5305425" y="6896100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7</xdr:col>
      <xdr:colOff>171450</xdr:colOff>
      <xdr:row>32</xdr:row>
      <xdr:rowOff>76200</xdr:rowOff>
    </xdr:from>
    <xdr:ext cx="254942" cy="264560"/>
    <xdr:sp macro="" textlink="">
      <xdr:nvSpPr>
        <xdr:cNvPr id="24" name="CaixaDeTexto 23"/>
        <xdr:cNvSpPr txBox="1"/>
      </xdr:nvSpPr>
      <xdr:spPr>
        <a:xfrm>
          <a:off x="5305425" y="6400800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0</xdr:col>
      <xdr:colOff>304800</xdr:colOff>
      <xdr:row>26</xdr:row>
      <xdr:rowOff>150018</xdr:rowOff>
    </xdr:from>
    <xdr:ext cx="254942" cy="264560"/>
    <xdr:sp macro="" textlink="">
      <xdr:nvSpPr>
        <xdr:cNvPr id="25" name="CaixaDeTexto 24"/>
        <xdr:cNvSpPr txBox="1"/>
      </xdr:nvSpPr>
      <xdr:spPr>
        <a:xfrm>
          <a:off x="304800" y="6091237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7</xdr:col>
      <xdr:colOff>176212</xdr:colOff>
      <xdr:row>27</xdr:row>
      <xdr:rowOff>176213</xdr:rowOff>
    </xdr:from>
    <xdr:ext cx="254942" cy="264560"/>
    <xdr:sp macro="" textlink="">
      <xdr:nvSpPr>
        <xdr:cNvPr id="26" name="CaixaDeTexto 25"/>
        <xdr:cNvSpPr txBox="1"/>
      </xdr:nvSpPr>
      <xdr:spPr>
        <a:xfrm>
          <a:off x="5307806" y="6307932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7</xdr:col>
      <xdr:colOff>600075</xdr:colOff>
      <xdr:row>36</xdr:row>
      <xdr:rowOff>57150</xdr:rowOff>
    </xdr:from>
    <xdr:ext cx="254942" cy="264560"/>
    <xdr:sp macro="" textlink="">
      <xdr:nvSpPr>
        <xdr:cNvPr id="27" name="CaixaDeTexto 26"/>
        <xdr:cNvSpPr txBox="1"/>
      </xdr:nvSpPr>
      <xdr:spPr>
        <a:xfrm>
          <a:off x="5734050" y="7153275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7</xdr:col>
      <xdr:colOff>590550</xdr:colOff>
      <xdr:row>32</xdr:row>
      <xdr:rowOff>152400</xdr:rowOff>
    </xdr:from>
    <xdr:ext cx="254942" cy="264560"/>
    <xdr:sp macro="" textlink="">
      <xdr:nvSpPr>
        <xdr:cNvPr id="28" name="CaixaDeTexto 27"/>
        <xdr:cNvSpPr txBox="1"/>
      </xdr:nvSpPr>
      <xdr:spPr>
        <a:xfrm>
          <a:off x="5724525" y="6486525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0</xdr:col>
      <xdr:colOff>135731</xdr:colOff>
      <xdr:row>31</xdr:row>
      <xdr:rowOff>69056</xdr:rowOff>
    </xdr:from>
    <xdr:ext cx="254942" cy="264560"/>
    <xdr:sp macro="" textlink="">
      <xdr:nvSpPr>
        <xdr:cNvPr id="29" name="CaixaDeTexto 28"/>
        <xdr:cNvSpPr txBox="1"/>
      </xdr:nvSpPr>
      <xdr:spPr>
        <a:xfrm>
          <a:off x="135731" y="6962775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7</xdr:col>
      <xdr:colOff>592931</xdr:colOff>
      <xdr:row>27</xdr:row>
      <xdr:rowOff>30956</xdr:rowOff>
    </xdr:from>
    <xdr:ext cx="254942" cy="264560"/>
    <xdr:sp macro="" textlink="">
      <xdr:nvSpPr>
        <xdr:cNvPr id="30" name="CaixaDeTexto 29"/>
        <xdr:cNvSpPr txBox="1"/>
      </xdr:nvSpPr>
      <xdr:spPr>
        <a:xfrm>
          <a:off x="5724525" y="6162675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8</xdr:col>
      <xdr:colOff>200025</xdr:colOff>
      <xdr:row>32</xdr:row>
      <xdr:rowOff>114300</xdr:rowOff>
    </xdr:from>
    <xdr:ext cx="254942" cy="264560"/>
    <xdr:sp macro="" textlink="">
      <xdr:nvSpPr>
        <xdr:cNvPr id="31" name="CaixaDeTexto 30"/>
        <xdr:cNvSpPr txBox="1"/>
      </xdr:nvSpPr>
      <xdr:spPr>
        <a:xfrm>
          <a:off x="6153150" y="6448425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9</xdr:col>
      <xdr:colOff>180975</xdr:colOff>
      <xdr:row>35</xdr:row>
      <xdr:rowOff>104775</xdr:rowOff>
    </xdr:from>
    <xdr:ext cx="254942" cy="264560"/>
    <xdr:sp macro="" textlink="">
      <xdr:nvSpPr>
        <xdr:cNvPr id="32" name="CaixaDeTexto 31"/>
        <xdr:cNvSpPr txBox="1"/>
      </xdr:nvSpPr>
      <xdr:spPr>
        <a:xfrm>
          <a:off x="6591300" y="7010400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9</xdr:col>
      <xdr:colOff>161925</xdr:colOff>
      <xdr:row>27</xdr:row>
      <xdr:rowOff>19050</xdr:rowOff>
    </xdr:from>
    <xdr:ext cx="254942" cy="264560"/>
    <xdr:sp macro="" textlink="">
      <xdr:nvSpPr>
        <xdr:cNvPr id="33" name="CaixaDeTexto 32"/>
        <xdr:cNvSpPr txBox="1"/>
      </xdr:nvSpPr>
      <xdr:spPr>
        <a:xfrm>
          <a:off x="6572250" y="5400675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9</xdr:col>
      <xdr:colOff>581025</xdr:colOff>
      <xdr:row>37</xdr:row>
      <xdr:rowOff>104775</xdr:rowOff>
    </xdr:from>
    <xdr:ext cx="254942" cy="264560"/>
    <xdr:sp macro="" textlink="">
      <xdr:nvSpPr>
        <xdr:cNvPr id="34" name="CaixaDeTexto 33"/>
        <xdr:cNvSpPr txBox="1"/>
      </xdr:nvSpPr>
      <xdr:spPr>
        <a:xfrm>
          <a:off x="6991350" y="7391400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10</xdr:col>
      <xdr:colOff>397669</xdr:colOff>
      <xdr:row>30</xdr:row>
      <xdr:rowOff>150018</xdr:rowOff>
    </xdr:from>
    <xdr:ext cx="254942" cy="264560"/>
    <xdr:sp macro="" textlink="">
      <xdr:nvSpPr>
        <xdr:cNvPr id="35" name="CaixaDeTexto 34"/>
        <xdr:cNvSpPr txBox="1"/>
      </xdr:nvSpPr>
      <xdr:spPr>
        <a:xfrm>
          <a:off x="7410450" y="6853237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9</xdr:col>
      <xdr:colOff>581025</xdr:colOff>
      <xdr:row>31</xdr:row>
      <xdr:rowOff>133350</xdr:rowOff>
    </xdr:from>
    <xdr:ext cx="254942" cy="264560"/>
    <xdr:sp macro="" textlink="">
      <xdr:nvSpPr>
        <xdr:cNvPr id="36" name="CaixaDeTexto 35"/>
        <xdr:cNvSpPr txBox="1"/>
      </xdr:nvSpPr>
      <xdr:spPr>
        <a:xfrm>
          <a:off x="6991350" y="6276975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0</xdr:col>
      <xdr:colOff>392906</xdr:colOff>
      <xdr:row>28</xdr:row>
      <xdr:rowOff>116681</xdr:rowOff>
    </xdr:from>
    <xdr:ext cx="254942" cy="264560"/>
    <xdr:sp macro="" textlink="">
      <xdr:nvSpPr>
        <xdr:cNvPr id="37" name="CaixaDeTexto 36"/>
        <xdr:cNvSpPr txBox="1"/>
      </xdr:nvSpPr>
      <xdr:spPr>
        <a:xfrm>
          <a:off x="392906" y="6438900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9</xdr:col>
      <xdr:colOff>561975</xdr:colOff>
      <xdr:row>26</xdr:row>
      <xdr:rowOff>142875</xdr:rowOff>
    </xdr:from>
    <xdr:ext cx="254942" cy="264560"/>
    <xdr:sp macro="" textlink="">
      <xdr:nvSpPr>
        <xdr:cNvPr id="38" name="CaixaDeTexto 37"/>
        <xdr:cNvSpPr txBox="1"/>
      </xdr:nvSpPr>
      <xdr:spPr>
        <a:xfrm>
          <a:off x="6972300" y="5334000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10</xdr:col>
      <xdr:colOff>395288</xdr:colOff>
      <xdr:row>35</xdr:row>
      <xdr:rowOff>92869</xdr:rowOff>
    </xdr:from>
    <xdr:ext cx="254942" cy="264560"/>
    <xdr:sp macro="" textlink="">
      <xdr:nvSpPr>
        <xdr:cNvPr id="39" name="CaixaDeTexto 38"/>
        <xdr:cNvSpPr txBox="1"/>
      </xdr:nvSpPr>
      <xdr:spPr>
        <a:xfrm>
          <a:off x="7408069" y="7748588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11</xdr:col>
      <xdr:colOff>200025</xdr:colOff>
      <xdr:row>33</xdr:row>
      <xdr:rowOff>123825</xdr:rowOff>
    </xdr:from>
    <xdr:ext cx="254942" cy="264560"/>
    <xdr:sp macro="" textlink="">
      <xdr:nvSpPr>
        <xdr:cNvPr id="40" name="CaixaDeTexto 39"/>
        <xdr:cNvSpPr txBox="1"/>
      </xdr:nvSpPr>
      <xdr:spPr>
        <a:xfrm>
          <a:off x="7829550" y="6648450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11</xdr:col>
      <xdr:colOff>230981</xdr:colOff>
      <xdr:row>29</xdr:row>
      <xdr:rowOff>123825</xdr:rowOff>
    </xdr:from>
    <xdr:ext cx="254942" cy="264560"/>
    <xdr:sp macro="" textlink="">
      <xdr:nvSpPr>
        <xdr:cNvPr id="41" name="CaixaDeTexto 40"/>
        <xdr:cNvSpPr txBox="1"/>
      </xdr:nvSpPr>
      <xdr:spPr>
        <a:xfrm>
          <a:off x="7850981" y="6636544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*</a:t>
          </a:r>
        </a:p>
      </xdr:txBody>
    </xdr:sp>
    <xdr:clientData/>
  </xdr:oneCellAnchor>
  <xdr:oneCellAnchor>
    <xdr:from>
      <xdr:col>2</xdr:col>
      <xdr:colOff>352425</xdr:colOff>
      <xdr:row>21</xdr:row>
      <xdr:rowOff>180975</xdr:rowOff>
    </xdr:from>
    <xdr:ext cx="184731" cy="264560"/>
    <xdr:sp macro="" textlink="">
      <xdr:nvSpPr>
        <xdr:cNvPr id="42" name="CaixaDeTexto 41"/>
        <xdr:cNvSpPr txBox="1"/>
      </xdr:nvSpPr>
      <xdr:spPr>
        <a:xfrm>
          <a:off x="2219325" y="441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  <xdr:oneCellAnchor>
    <xdr:from>
      <xdr:col>3</xdr:col>
      <xdr:colOff>33338</xdr:colOff>
      <xdr:row>20</xdr:row>
      <xdr:rowOff>180975</xdr:rowOff>
    </xdr:from>
    <xdr:ext cx="5612819" cy="217560"/>
    <xdr:sp macro="" textlink="">
      <xdr:nvSpPr>
        <xdr:cNvPr id="43" name="CaixaDeTexto 42"/>
        <xdr:cNvSpPr txBox="1"/>
      </xdr:nvSpPr>
      <xdr:spPr>
        <a:xfrm>
          <a:off x="2509838" y="4979194"/>
          <a:ext cx="5612819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800" b="0" i="0" u="none" strike="noStrike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N=2.914;  N=3.901;     N=1.283   N=10.891  N=3.602  N=2.726  N=12.410  N=6.284  N=264      N=1.421     N=20.307  N=982   N=3.785</a:t>
          </a:r>
          <a:r>
            <a:rPr lang="pt-BR" sz="800"/>
            <a:t> </a:t>
          </a:r>
        </a:p>
      </xdr:txBody>
    </xdr:sp>
    <xdr:clientData/>
  </xdr:oneCellAnchor>
  <xdr:oneCellAnchor>
    <xdr:from>
      <xdr:col>3</xdr:col>
      <xdr:colOff>47625</xdr:colOff>
      <xdr:row>22</xdr:row>
      <xdr:rowOff>95250</xdr:rowOff>
    </xdr:from>
    <xdr:ext cx="5575822" cy="264560"/>
    <xdr:sp macro="" textlink="">
      <xdr:nvSpPr>
        <xdr:cNvPr id="45" name="CaixaDeTexto 44"/>
        <xdr:cNvSpPr txBox="1"/>
      </xdr:nvSpPr>
      <xdr:spPr>
        <a:xfrm>
          <a:off x="2524125" y="5274469"/>
          <a:ext cx="557582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100"/>
            <a:t> 4,1%     5,5%    1,8%      15%     5%       3,8%     17%      8,8%    0,3%     2%       28,7%   1,4%   </a:t>
          </a:r>
          <a:r>
            <a:rPr lang="pt-BR" sz="1100" baseline="0"/>
            <a:t> 5,3</a:t>
          </a:r>
          <a:r>
            <a:rPr lang="pt-BR" sz="1100"/>
            <a:t>%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AC65"/>
  <sheetViews>
    <sheetView tabSelected="1" topLeftCell="A19" zoomScale="80" zoomScaleNormal="80" workbookViewId="0">
      <selection activeCell="U36" sqref="U36"/>
    </sheetView>
  </sheetViews>
  <sheetFormatPr defaultRowHeight="15" x14ac:dyDescent="0.25"/>
  <cols>
    <col min="1" max="1" width="18.85546875" bestFit="1" customWidth="1"/>
    <col min="6" max="6" width="12.42578125" bestFit="1" customWidth="1"/>
    <col min="8" max="8" width="12.28515625" bestFit="1" customWidth="1"/>
    <col min="9" max="9" width="6.85546875" customWidth="1"/>
    <col min="12" max="12" width="12.28515625" bestFit="1" customWidth="1"/>
    <col min="14" max="14" width="6.85546875" customWidth="1"/>
    <col min="17" max="17" width="12.42578125" bestFit="1" customWidth="1"/>
    <col min="19" max="19" width="9.140625" customWidth="1"/>
  </cols>
  <sheetData>
    <row r="1" spans="1:29" x14ac:dyDescent="0.25">
      <c r="B1" s="5" t="s">
        <v>14</v>
      </c>
      <c r="C1" s="5" t="s">
        <v>16</v>
      </c>
      <c r="D1" s="5" t="s">
        <v>24</v>
      </c>
      <c r="E1" s="5" t="s">
        <v>25</v>
      </c>
      <c r="F1" s="5" t="s">
        <v>15</v>
      </c>
      <c r="G1" s="5" t="s">
        <v>13</v>
      </c>
      <c r="H1" s="5" t="s">
        <v>26</v>
      </c>
      <c r="I1" s="5" t="s">
        <v>27</v>
      </c>
      <c r="J1" s="5" t="s">
        <v>28</v>
      </c>
      <c r="L1" s="5"/>
      <c r="M1" s="5"/>
      <c r="N1" s="5"/>
      <c r="Q1" t="s">
        <v>20</v>
      </c>
      <c r="R1" t="s">
        <v>21</v>
      </c>
    </row>
    <row r="2" spans="1:29" x14ac:dyDescent="0.25">
      <c r="A2" t="s">
        <v>18</v>
      </c>
      <c r="B2" s="1">
        <f>SUM(B3:B15)</f>
        <v>22674</v>
      </c>
      <c r="C2" s="1">
        <f t="shared" ref="C2:J2" si="0">SUM(C3:C15)</f>
        <v>10620</v>
      </c>
      <c r="D2" s="1">
        <f t="shared" si="0"/>
        <v>10132</v>
      </c>
      <c r="E2" s="1">
        <f t="shared" si="0"/>
        <v>5101</v>
      </c>
      <c r="F2" s="1">
        <f t="shared" si="0"/>
        <v>8968</v>
      </c>
      <c r="G2" s="1">
        <f t="shared" si="0"/>
        <v>3900</v>
      </c>
      <c r="H2" s="1">
        <f t="shared" si="0"/>
        <v>4083</v>
      </c>
      <c r="I2" s="1">
        <f t="shared" si="0"/>
        <v>3970</v>
      </c>
      <c r="J2" s="1">
        <f t="shared" si="0"/>
        <v>1322</v>
      </c>
      <c r="K2">
        <f>SUM(B2:J2)</f>
        <v>70770</v>
      </c>
      <c r="L2" t="s">
        <v>19</v>
      </c>
      <c r="Q2" s="4">
        <v>1603</v>
      </c>
      <c r="R2">
        <f>Q11/9</f>
        <v>420.55555555555554</v>
      </c>
      <c r="S2" s="11">
        <f>CHIDIST(Q13,1)</f>
        <v>0</v>
      </c>
      <c r="U2" s="1"/>
      <c r="W2">
        <v>10132</v>
      </c>
      <c r="X2">
        <v>5101</v>
      </c>
      <c r="Y2">
        <v>8968</v>
      </c>
      <c r="Z2">
        <v>3900</v>
      </c>
      <c r="AA2">
        <v>4083</v>
      </c>
      <c r="AB2">
        <v>3970</v>
      </c>
      <c r="AC2">
        <v>1322</v>
      </c>
    </row>
    <row r="3" spans="1:29" ht="21" customHeight="1" x14ac:dyDescent="0.25">
      <c r="A3" s="3" t="s">
        <v>1</v>
      </c>
      <c r="B3" s="10">
        <v>1088</v>
      </c>
      <c r="C3" s="4">
        <v>272</v>
      </c>
      <c r="D3" s="4">
        <v>199</v>
      </c>
      <c r="E3" s="4">
        <v>175</v>
      </c>
      <c r="F3" s="4">
        <v>276</v>
      </c>
      <c r="G3" s="4">
        <v>209</v>
      </c>
      <c r="H3" s="4">
        <v>134</v>
      </c>
      <c r="I3" s="4">
        <v>143</v>
      </c>
      <c r="J3" s="4">
        <v>418</v>
      </c>
      <c r="K3" s="1">
        <f>SUM(B3:J3)</f>
        <v>2914</v>
      </c>
      <c r="L3" s="4">
        <f>K3/70770*100</f>
        <v>4.1175639395223964</v>
      </c>
      <c r="M3" s="4"/>
      <c r="N3" s="4"/>
      <c r="Q3" s="4">
        <v>287</v>
      </c>
      <c r="R3">
        <f>Q11/9</f>
        <v>420.55555555555554</v>
      </c>
      <c r="S3" s="11">
        <f t="shared" ref="S3:S10" si="1">CHIDIST(Q14,1)</f>
        <v>7.3891507881490862E-11</v>
      </c>
      <c r="U3" s="1"/>
      <c r="W3">
        <v>10132</v>
      </c>
      <c r="X3">
        <v>5101</v>
      </c>
      <c r="Y3">
        <v>8968</v>
      </c>
      <c r="Z3">
        <v>3900</v>
      </c>
      <c r="AA3">
        <v>4083</v>
      </c>
      <c r="AB3">
        <v>3970</v>
      </c>
      <c r="AC3">
        <v>1322</v>
      </c>
    </row>
    <row r="4" spans="1:29" ht="21" customHeight="1" x14ac:dyDescent="0.25">
      <c r="A4" s="2" t="s">
        <v>2</v>
      </c>
      <c r="B4" s="5">
        <v>1739</v>
      </c>
      <c r="C4" s="5">
        <v>433</v>
      </c>
      <c r="D4" s="5">
        <v>277</v>
      </c>
      <c r="E4" s="5">
        <v>237</v>
      </c>
      <c r="F4" s="5">
        <v>428</v>
      </c>
      <c r="G4" s="5">
        <v>262</v>
      </c>
      <c r="H4" s="5">
        <v>145</v>
      </c>
      <c r="I4" s="5">
        <v>299</v>
      </c>
      <c r="J4" s="5">
        <v>81</v>
      </c>
      <c r="K4" s="1">
        <f t="shared" ref="K4:K15" si="2">SUM(B4:J4)</f>
        <v>3901</v>
      </c>
      <c r="L4" s="4">
        <f t="shared" ref="L4:L15" si="3">K4/70770*100</f>
        <v>5.5122226932315952</v>
      </c>
      <c r="M4" s="5"/>
      <c r="N4" s="5"/>
      <c r="Q4" s="4">
        <v>591</v>
      </c>
      <c r="R4">
        <f>Q11/9</f>
        <v>420.55555555555554</v>
      </c>
      <c r="S4" s="11">
        <f t="shared" si="1"/>
        <v>9.4625629692054594E-17</v>
      </c>
      <c r="U4" s="1"/>
      <c r="W4">
        <v>10132</v>
      </c>
      <c r="X4">
        <v>5101</v>
      </c>
      <c r="Y4">
        <v>8968</v>
      </c>
      <c r="Z4">
        <v>3900</v>
      </c>
      <c r="AA4">
        <v>4083</v>
      </c>
      <c r="AB4">
        <v>3970</v>
      </c>
      <c r="AC4">
        <v>1322</v>
      </c>
    </row>
    <row r="5" spans="1:29" ht="21" customHeight="1" x14ac:dyDescent="0.25">
      <c r="A5" s="3" t="s">
        <v>3</v>
      </c>
      <c r="B5" s="4">
        <v>576</v>
      </c>
      <c r="C5" s="4">
        <v>139</v>
      </c>
      <c r="D5" s="4">
        <v>119</v>
      </c>
      <c r="E5" s="4">
        <v>97</v>
      </c>
      <c r="F5" s="4">
        <v>130</v>
      </c>
      <c r="G5" s="4">
        <v>89</v>
      </c>
      <c r="H5" s="4">
        <v>26</v>
      </c>
      <c r="I5" s="4">
        <v>77</v>
      </c>
      <c r="J5" s="4">
        <v>30</v>
      </c>
      <c r="K5" s="1">
        <f t="shared" si="2"/>
        <v>1283</v>
      </c>
      <c r="L5" s="4">
        <f t="shared" si="3"/>
        <v>1.8129150770100324</v>
      </c>
      <c r="M5" s="4"/>
      <c r="N5" s="4"/>
      <c r="Q5" s="4">
        <v>383</v>
      </c>
      <c r="R5">
        <f>Q11/9</f>
        <v>420.55555555555554</v>
      </c>
      <c r="S5" s="11">
        <f t="shared" si="1"/>
        <v>6.7053885378267189E-2</v>
      </c>
      <c r="U5" s="1"/>
      <c r="W5">
        <v>10132</v>
      </c>
      <c r="X5">
        <v>5101</v>
      </c>
      <c r="Y5">
        <v>8968</v>
      </c>
      <c r="Z5">
        <v>3900</v>
      </c>
      <c r="AA5">
        <v>4083</v>
      </c>
      <c r="AB5">
        <v>3970</v>
      </c>
      <c r="AC5">
        <v>1322</v>
      </c>
    </row>
    <row r="6" spans="1:29" ht="21" customHeight="1" x14ac:dyDescent="0.25">
      <c r="A6" s="2" t="s">
        <v>4</v>
      </c>
      <c r="B6" s="5">
        <v>2677</v>
      </c>
      <c r="C6" s="5">
        <v>3283</v>
      </c>
      <c r="D6" s="5">
        <v>1241</v>
      </c>
      <c r="E6" s="5">
        <v>849</v>
      </c>
      <c r="F6" s="5">
        <v>905</v>
      </c>
      <c r="G6" s="5">
        <v>535</v>
      </c>
      <c r="H6" s="5">
        <v>418</v>
      </c>
      <c r="I6" s="5">
        <v>638</v>
      </c>
      <c r="J6" s="5">
        <v>345</v>
      </c>
      <c r="K6" s="1">
        <f t="shared" si="2"/>
        <v>10891</v>
      </c>
      <c r="L6" s="4">
        <f t="shared" si="3"/>
        <v>15.389289246856011</v>
      </c>
      <c r="M6" s="5"/>
      <c r="N6" s="5"/>
      <c r="Q6" s="4">
        <v>457</v>
      </c>
      <c r="R6">
        <f>Q11/9</f>
        <v>420.55555555555554</v>
      </c>
      <c r="S6" s="11">
        <f t="shared" si="1"/>
        <v>7.554655120932377E-2</v>
      </c>
      <c r="U6" s="1"/>
      <c r="W6">
        <v>10132</v>
      </c>
      <c r="X6">
        <v>5101</v>
      </c>
      <c r="Y6">
        <v>8968</v>
      </c>
      <c r="Z6">
        <v>3900</v>
      </c>
      <c r="AA6">
        <v>4083</v>
      </c>
      <c r="AB6">
        <v>3970</v>
      </c>
      <c r="AC6">
        <v>1322</v>
      </c>
    </row>
    <row r="7" spans="1:29" ht="21" customHeight="1" x14ac:dyDescent="0.25">
      <c r="A7" s="3" t="s">
        <v>5</v>
      </c>
      <c r="B7" s="4">
        <v>748</v>
      </c>
      <c r="C7" s="4">
        <v>388</v>
      </c>
      <c r="D7" s="4">
        <v>1137</v>
      </c>
      <c r="E7" s="4">
        <v>271</v>
      </c>
      <c r="F7" s="4">
        <v>525</v>
      </c>
      <c r="G7" s="4">
        <v>102</v>
      </c>
      <c r="H7" s="4">
        <v>276</v>
      </c>
      <c r="I7" s="4">
        <v>108</v>
      </c>
      <c r="J7" s="4">
        <v>47</v>
      </c>
      <c r="K7" s="1">
        <f t="shared" si="2"/>
        <v>3602</v>
      </c>
      <c r="L7" s="4">
        <f t="shared" si="3"/>
        <v>5.0897272855729829</v>
      </c>
      <c r="M7" s="4"/>
      <c r="N7" s="4"/>
      <c r="Q7" s="4">
        <v>132</v>
      </c>
      <c r="R7">
        <f>Q11/9</f>
        <v>420.55555555555554</v>
      </c>
      <c r="S7" s="11">
        <f t="shared" si="1"/>
        <v>5.7443476908387352E-45</v>
      </c>
      <c r="U7" s="1"/>
      <c r="W7">
        <v>10132</v>
      </c>
      <c r="X7">
        <v>5101</v>
      </c>
      <c r="Y7">
        <v>8968</v>
      </c>
      <c r="Z7">
        <v>3900</v>
      </c>
      <c r="AA7">
        <v>4083</v>
      </c>
      <c r="AB7">
        <v>3970</v>
      </c>
      <c r="AC7">
        <v>1322</v>
      </c>
    </row>
    <row r="8" spans="1:29" ht="21" customHeight="1" x14ac:dyDescent="0.25">
      <c r="A8" s="6" t="s">
        <v>17</v>
      </c>
      <c r="B8" s="5">
        <v>1161</v>
      </c>
      <c r="C8" s="5">
        <v>279</v>
      </c>
      <c r="D8" s="5">
        <v>300</v>
      </c>
      <c r="E8" s="5">
        <v>210</v>
      </c>
      <c r="F8" s="5">
        <v>293</v>
      </c>
      <c r="G8" s="5">
        <v>147</v>
      </c>
      <c r="H8" s="5">
        <v>167</v>
      </c>
      <c r="I8" s="5">
        <v>144</v>
      </c>
      <c r="J8" s="5">
        <v>25</v>
      </c>
      <c r="K8" s="1">
        <f t="shared" si="2"/>
        <v>2726</v>
      </c>
      <c r="L8" s="4">
        <f t="shared" si="3"/>
        <v>3.8519146531015966</v>
      </c>
      <c r="M8" s="5"/>
      <c r="N8" s="5"/>
      <c r="Q8" s="4">
        <v>125</v>
      </c>
      <c r="R8">
        <f>Q11/9</f>
        <v>420.55555555555554</v>
      </c>
      <c r="S8" s="11">
        <f t="shared" si="1"/>
        <v>4.3426539202342007E-47</v>
      </c>
      <c r="U8" s="1"/>
      <c r="W8">
        <v>10132</v>
      </c>
      <c r="X8">
        <v>5101</v>
      </c>
      <c r="Y8">
        <v>8968</v>
      </c>
      <c r="Z8">
        <v>3900</v>
      </c>
      <c r="AA8">
        <v>4083</v>
      </c>
      <c r="AB8">
        <v>3970</v>
      </c>
      <c r="AC8">
        <v>1322</v>
      </c>
    </row>
    <row r="9" spans="1:29" ht="21" customHeight="1" x14ac:dyDescent="0.25">
      <c r="A9" s="3" t="s">
        <v>6</v>
      </c>
      <c r="B9" s="4">
        <v>3384</v>
      </c>
      <c r="C9" s="4">
        <v>1632</v>
      </c>
      <c r="D9" s="4">
        <v>2014</v>
      </c>
      <c r="E9" s="4">
        <v>840</v>
      </c>
      <c r="F9" s="4">
        <v>1716</v>
      </c>
      <c r="G9" s="4">
        <v>884</v>
      </c>
      <c r="H9" s="4">
        <v>816</v>
      </c>
      <c r="I9" s="4">
        <v>946</v>
      </c>
      <c r="J9" s="4">
        <v>178</v>
      </c>
      <c r="K9" s="1">
        <f t="shared" si="2"/>
        <v>12410</v>
      </c>
      <c r="L9" s="4">
        <f t="shared" si="3"/>
        <v>17.535678960011307</v>
      </c>
      <c r="M9" s="4"/>
      <c r="N9" s="4"/>
      <c r="Q9" s="4">
        <v>176</v>
      </c>
      <c r="R9">
        <f>Q11/9</f>
        <v>420.55555555555554</v>
      </c>
      <c r="S9" s="11">
        <f t="shared" si="1"/>
        <v>8.7468667271590708E-33</v>
      </c>
      <c r="U9" s="1"/>
      <c r="W9">
        <v>10132</v>
      </c>
      <c r="X9">
        <v>5101</v>
      </c>
      <c r="Y9">
        <v>8968</v>
      </c>
      <c r="Z9">
        <v>3900</v>
      </c>
      <c r="AA9">
        <v>4083</v>
      </c>
      <c r="AB9">
        <v>3970</v>
      </c>
      <c r="AC9">
        <v>1322</v>
      </c>
    </row>
    <row r="10" spans="1:29" ht="21" customHeight="1" x14ac:dyDescent="0.25">
      <c r="A10" s="2" t="s">
        <v>9</v>
      </c>
      <c r="B10" s="5">
        <v>1659</v>
      </c>
      <c r="C10" s="5">
        <v>1305</v>
      </c>
      <c r="D10" s="5">
        <v>634</v>
      </c>
      <c r="E10" s="5">
        <v>438</v>
      </c>
      <c r="F10" s="5">
        <v>1027</v>
      </c>
      <c r="G10" s="5">
        <v>536</v>
      </c>
      <c r="H10" s="5">
        <v>293</v>
      </c>
      <c r="I10" s="5">
        <v>372</v>
      </c>
      <c r="J10" s="5">
        <v>20</v>
      </c>
      <c r="K10" s="1">
        <f t="shared" si="2"/>
        <v>6284</v>
      </c>
      <c r="L10" s="4">
        <f t="shared" si="3"/>
        <v>8.8794687014271574</v>
      </c>
      <c r="M10" s="5"/>
      <c r="N10" s="5"/>
      <c r="Q10" s="4">
        <v>31</v>
      </c>
      <c r="R10">
        <f>Q11/9</f>
        <v>420.55555555555554</v>
      </c>
      <c r="S10" s="11">
        <f t="shared" si="1"/>
        <v>1.8473116572309929E-80</v>
      </c>
      <c r="U10" s="1"/>
      <c r="W10">
        <v>10132</v>
      </c>
      <c r="X10">
        <v>5101</v>
      </c>
      <c r="Y10">
        <v>8968</v>
      </c>
      <c r="Z10">
        <v>3900</v>
      </c>
      <c r="AA10">
        <v>4083</v>
      </c>
      <c r="AB10">
        <v>3970</v>
      </c>
      <c r="AC10">
        <v>1322</v>
      </c>
    </row>
    <row r="11" spans="1:29" ht="21" customHeight="1" x14ac:dyDescent="0.25">
      <c r="A11" s="3" t="s">
        <v>10</v>
      </c>
      <c r="B11" s="4">
        <v>129</v>
      </c>
      <c r="C11" s="4">
        <v>31</v>
      </c>
      <c r="D11" s="4">
        <v>22</v>
      </c>
      <c r="E11" s="4">
        <v>19</v>
      </c>
      <c r="F11" s="4">
        <v>30</v>
      </c>
      <c r="G11" s="4">
        <v>16</v>
      </c>
      <c r="H11" s="4">
        <v>2</v>
      </c>
      <c r="I11" s="4">
        <v>14</v>
      </c>
      <c r="J11" s="4">
        <v>1</v>
      </c>
      <c r="K11" s="1">
        <f t="shared" si="2"/>
        <v>264</v>
      </c>
      <c r="L11" s="4">
        <f t="shared" si="3"/>
        <v>0.37303942348452734</v>
      </c>
      <c r="M11" s="4"/>
      <c r="N11" s="4"/>
      <c r="Q11" s="12">
        <f>SUM(Q2:Q10)</f>
        <v>3785</v>
      </c>
      <c r="R11" s="12">
        <f>SUM(R2:R10)</f>
        <v>3785.0000000000005</v>
      </c>
    </row>
    <row r="12" spans="1:29" ht="21" customHeight="1" x14ac:dyDescent="0.25">
      <c r="A12" s="2" t="s">
        <v>11</v>
      </c>
      <c r="B12" s="5">
        <v>401</v>
      </c>
      <c r="C12" s="5">
        <v>168</v>
      </c>
      <c r="D12" s="5">
        <v>170</v>
      </c>
      <c r="E12" s="5">
        <v>87</v>
      </c>
      <c r="F12" s="5">
        <v>305</v>
      </c>
      <c r="G12" s="5">
        <v>140</v>
      </c>
      <c r="H12" s="5">
        <v>28</v>
      </c>
      <c r="I12" s="5">
        <v>118</v>
      </c>
      <c r="J12" s="5">
        <v>4</v>
      </c>
      <c r="K12" s="1">
        <f t="shared" si="2"/>
        <v>1421</v>
      </c>
      <c r="L12" s="4">
        <f t="shared" si="3"/>
        <v>2.0079129574678536</v>
      </c>
      <c r="M12" s="5"/>
      <c r="N12" s="5"/>
      <c r="R12" t="s">
        <v>22</v>
      </c>
      <c r="S12" t="s">
        <v>23</v>
      </c>
    </row>
    <row r="13" spans="1:29" ht="21" customHeight="1" x14ac:dyDescent="0.25">
      <c r="A13" s="3" t="s">
        <v>12</v>
      </c>
      <c r="B13" s="4">
        <v>7158</v>
      </c>
      <c r="C13" s="4">
        <v>2308</v>
      </c>
      <c r="D13" s="4">
        <v>3292</v>
      </c>
      <c r="E13" s="4">
        <v>1392</v>
      </c>
      <c r="F13" s="4">
        <v>2771</v>
      </c>
      <c r="G13" s="4">
        <v>809</v>
      </c>
      <c r="H13" s="4">
        <v>1634</v>
      </c>
      <c r="I13" s="4">
        <v>821</v>
      </c>
      <c r="J13" s="4">
        <v>122</v>
      </c>
      <c r="K13" s="1">
        <f t="shared" si="2"/>
        <v>20307</v>
      </c>
      <c r="L13" s="4">
        <f t="shared" si="3"/>
        <v>28.694362017804153</v>
      </c>
      <c r="M13" s="4"/>
      <c r="N13" s="4"/>
      <c r="Q13" s="12">
        <f t="shared" ref="Q13:Q18" si="4" xml:space="preserve"> ((Q2 - R2) * (Q2 - R2))/ R2</f>
        <v>3324.5901658593857</v>
      </c>
      <c r="R13" s="11">
        <f>SUM(Q13:Q21)</f>
        <v>4351.3400264200782</v>
      </c>
      <c r="S13" s="11">
        <f>CHITEST(Q2:Q10,R2:R10)</f>
        <v>0</v>
      </c>
    </row>
    <row r="14" spans="1:29" ht="21" customHeight="1" x14ac:dyDescent="0.25">
      <c r="A14" s="7" t="s">
        <v>8</v>
      </c>
      <c r="B14" s="8">
        <v>351</v>
      </c>
      <c r="C14" s="8">
        <v>95</v>
      </c>
      <c r="D14" s="8">
        <v>136</v>
      </c>
      <c r="E14" s="8">
        <v>103</v>
      </c>
      <c r="F14" s="8">
        <v>105</v>
      </c>
      <c r="G14" s="8">
        <v>39</v>
      </c>
      <c r="H14" s="8">
        <v>19</v>
      </c>
      <c r="I14" s="8">
        <v>114</v>
      </c>
      <c r="J14" s="8">
        <v>20</v>
      </c>
      <c r="K14" s="1">
        <f t="shared" si="2"/>
        <v>982</v>
      </c>
      <c r="L14" s="4">
        <f t="shared" si="3"/>
        <v>1.387593613112901</v>
      </c>
      <c r="M14" s="5"/>
      <c r="N14" s="5"/>
      <c r="Q14" s="12">
        <f t="shared" si="4"/>
        <v>42.413151328342863</v>
      </c>
    </row>
    <row r="15" spans="1:29" ht="21" customHeight="1" x14ac:dyDescent="0.25">
      <c r="A15" s="3" t="s">
        <v>7</v>
      </c>
      <c r="B15" s="4">
        <v>1603</v>
      </c>
      <c r="C15" s="4">
        <v>287</v>
      </c>
      <c r="D15" s="4">
        <v>591</v>
      </c>
      <c r="E15" s="4">
        <v>383</v>
      </c>
      <c r="F15" s="4">
        <v>457</v>
      </c>
      <c r="G15" s="4">
        <v>132</v>
      </c>
      <c r="H15" s="4">
        <v>125</v>
      </c>
      <c r="I15" s="4">
        <v>176</v>
      </c>
      <c r="J15" s="4">
        <v>31</v>
      </c>
      <c r="K15" s="1">
        <f t="shared" si="2"/>
        <v>3785</v>
      </c>
      <c r="L15" s="4">
        <f t="shared" si="3"/>
        <v>5.3483114313974855</v>
      </c>
      <c r="M15" s="4"/>
      <c r="N15" s="4"/>
      <c r="Q15" s="12">
        <f t="shared" si="4"/>
        <v>69.078408924115678</v>
      </c>
    </row>
    <row r="16" spans="1:29" ht="15.75" x14ac:dyDescent="0.25">
      <c r="A16" s="7"/>
      <c r="B16" s="8"/>
      <c r="C16" s="8"/>
      <c r="D16" s="8"/>
      <c r="E16" s="8"/>
      <c r="F16" s="8"/>
      <c r="G16" s="8"/>
      <c r="H16" s="8"/>
      <c r="I16" s="8"/>
      <c r="J16" s="8"/>
      <c r="K16" s="13">
        <f>SUM(K3:K15)</f>
        <v>70770</v>
      </c>
      <c r="L16" s="9">
        <f>SUM(L3:L15)</f>
        <v>100</v>
      </c>
      <c r="M16" s="9"/>
      <c r="Q16" s="12">
        <f t="shared" si="4"/>
        <v>3.3537061500073366</v>
      </c>
    </row>
    <row r="17" spans="1:17" ht="15.75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  <c r="L17" s="9"/>
      <c r="M17" s="9"/>
      <c r="Q17" s="12">
        <f t="shared" si="4"/>
        <v>3.1581975634815813</v>
      </c>
    </row>
    <row r="18" spans="1:17" ht="15.75" x14ac:dyDescent="0.25">
      <c r="A18" s="7" t="s">
        <v>0</v>
      </c>
      <c r="B18" s="8">
        <v>21329</v>
      </c>
      <c r="C18" s="8">
        <v>9356</v>
      </c>
      <c r="D18" s="8">
        <v>15573</v>
      </c>
      <c r="E18" s="8">
        <v>5556</v>
      </c>
      <c r="F18" s="8">
        <v>11732</v>
      </c>
      <c r="G18" s="8">
        <v>7241</v>
      </c>
      <c r="H18" s="8">
        <v>7298</v>
      </c>
      <c r="I18" s="8">
        <v>2529</v>
      </c>
      <c r="J18" s="8">
        <v>1254</v>
      </c>
      <c r="K18" s="9"/>
      <c r="L18" s="9"/>
      <c r="M18" s="9"/>
      <c r="Q18" s="12">
        <f t="shared" si="4"/>
        <v>197.98646704829</v>
      </c>
    </row>
    <row r="19" spans="1:17" ht="15.75" x14ac:dyDescent="0.25">
      <c r="A19" s="7"/>
      <c r="B19" s="8"/>
      <c r="C19" s="8"/>
      <c r="D19" s="8"/>
      <c r="E19" s="8"/>
      <c r="F19" s="8"/>
      <c r="G19" s="8"/>
      <c r="H19" s="8"/>
      <c r="I19" s="8"/>
      <c r="J19" s="8"/>
      <c r="K19" s="9"/>
      <c r="L19" s="9"/>
      <c r="M19" s="9"/>
      <c r="Q19" s="12">
        <f xml:space="preserve"> ((Q8 - R8) * (Q8- R8))/ R8</f>
        <v>207.70879201526492</v>
      </c>
    </row>
    <row r="20" spans="1:17" ht="15.75" x14ac:dyDescent="0.25">
      <c r="A20" s="7"/>
      <c r="B20" s="8"/>
      <c r="C20" s="8"/>
      <c r="D20" s="8"/>
      <c r="E20" s="8"/>
      <c r="F20" s="8"/>
      <c r="G20" s="8"/>
      <c r="H20" s="8"/>
      <c r="I20" s="8"/>
      <c r="J20" s="8"/>
      <c r="K20" s="9"/>
      <c r="L20" s="9"/>
      <c r="M20" s="9"/>
      <c r="Q20" s="12">
        <f xml:space="preserve"> ((Q9 - R9) * (Q9- R9))/ R9</f>
        <v>142.21050932041683</v>
      </c>
    </row>
    <row r="21" spans="1:17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Q21" s="12">
        <f xml:space="preserve"> ((Q10 - R10) * (Q10 - R10))/ R10</f>
        <v>360.8406282107735</v>
      </c>
    </row>
    <row r="22" spans="1:17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17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17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17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17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17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spans="1:17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 spans="1:17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  <row r="30" spans="1:17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</row>
    <row r="31" spans="1:17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spans="1:17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spans="1:13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spans="1:13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 spans="1:13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13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13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13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13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13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13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13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13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13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13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13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13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13" x14ac:dyDescent="0.25">
      <c r="A50" s="9"/>
      <c r="B50" s="9"/>
      <c r="C50" s="9"/>
      <c r="D50" s="9"/>
      <c r="E50" s="9"/>
      <c r="F50" s="9"/>
      <c r="G50" s="9"/>
      <c r="H50" s="9"/>
      <c r="I50" s="9"/>
      <c r="J50" s="9">
        <v>3276</v>
      </c>
      <c r="K50" s="9"/>
      <c r="L50" s="9"/>
      <c r="M50" s="9"/>
    </row>
    <row r="51" spans="1:13" x14ac:dyDescent="0.25">
      <c r="A51" s="9"/>
      <c r="B51" s="9"/>
      <c r="C51" s="9"/>
      <c r="D51" s="9"/>
      <c r="E51" s="9"/>
      <c r="F51" s="9"/>
      <c r="G51" s="9"/>
      <c r="H51" s="9"/>
      <c r="I51" s="9"/>
      <c r="J51" s="9">
        <v>4257</v>
      </c>
      <c r="K51" s="9"/>
      <c r="L51" s="9"/>
      <c r="M51" s="9"/>
    </row>
    <row r="52" spans="1:13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1:13" ht="15.75" x14ac:dyDescent="0.25">
      <c r="A53" s="7" t="s">
        <v>1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1:13" ht="15.75" x14ac:dyDescent="0.25">
      <c r="A54" s="7" t="s">
        <v>2</v>
      </c>
    </row>
    <row r="55" spans="1:13" ht="15.75" x14ac:dyDescent="0.25">
      <c r="A55" s="7" t="s">
        <v>3</v>
      </c>
    </row>
    <row r="56" spans="1:13" ht="15.75" x14ac:dyDescent="0.25">
      <c r="A56" s="2" t="s">
        <v>4</v>
      </c>
    </row>
    <row r="57" spans="1:13" ht="15.75" x14ac:dyDescent="0.25">
      <c r="A57" s="3" t="s">
        <v>5</v>
      </c>
    </row>
    <row r="58" spans="1:13" ht="15.75" x14ac:dyDescent="0.25">
      <c r="A58" s="6" t="s">
        <v>17</v>
      </c>
    </row>
    <row r="59" spans="1:13" ht="15.75" x14ac:dyDescent="0.25">
      <c r="A59" s="3" t="s">
        <v>6</v>
      </c>
    </row>
    <row r="60" spans="1:13" ht="15.75" x14ac:dyDescent="0.25">
      <c r="A60" s="2" t="s">
        <v>7</v>
      </c>
    </row>
    <row r="61" spans="1:13" ht="15.75" x14ac:dyDescent="0.25">
      <c r="A61" s="3" t="s">
        <v>8</v>
      </c>
    </row>
    <row r="62" spans="1:13" ht="15.75" x14ac:dyDescent="0.25">
      <c r="A62" s="2" t="s">
        <v>9</v>
      </c>
    </row>
    <row r="63" spans="1:13" ht="15.75" x14ac:dyDescent="0.25">
      <c r="A63" s="3" t="s">
        <v>10</v>
      </c>
    </row>
    <row r="64" spans="1:13" ht="15.75" x14ac:dyDescent="0.25">
      <c r="A64" s="2" t="s">
        <v>11</v>
      </c>
    </row>
    <row r="65" spans="1:1" ht="15.75" x14ac:dyDescent="0.25">
      <c r="A65" s="3" t="s">
        <v>12</v>
      </c>
    </row>
  </sheetData>
  <pageMargins left="0.511811024" right="0.511811024" top="0.78740157499999996" bottom="0.78740157499999996" header="0.31496062000000002" footer="0.31496062000000002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Figura 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</dc:creator>
  <cp:lastModifiedBy> Revisor</cp:lastModifiedBy>
  <dcterms:created xsi:type="dcterms:W3CDTF">2015-03-27T00:19:05Z</dcterms:created>
  <dcterms:modified xsi:type="dcterms:W3CDTF">2017-05-02T11:17:21Z</dcterms:modified>
</cp:coreProperties>
</file>